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O16" i="3"/>
  <c r="O15" i="3" l="1"/>
  <c r="O14" i="3"/>
  <c r="N14" i="3"/>
  <c r="M14" i="3"/>
  <c r="L14" i="3"/>
  <c r="K14" i="3"/>
  <c r="AS11" i="3"/>
  <c r="AR11" i="3" s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F17" i="3" s="1"/>
  <c r="L17" i="3" s="1"/>
  <c r="K15" i="3"/>
  <c r="K17" i="3" s="1"/>
  <c r="H16" i="3"/>
  <c r="H17" i="3" s="1"/>
  <c r="M17" i="3" s="1"/>
  <c r="M15" i="3"/>
  <c r="L15" i="3"/>
  <c r="N15" i="3"/>
  <c r="I17" i="3"/>
  <c r="J16" i="3"/>
  <c r="M16" i="3"/>
  <c r="AF11" i="3"/>
  <c r="N16" i="3" l="1"/>
  <c r="L16" i="3"/>
  <c r="N17" i="3"/>
</calcChain>
</file>

<file path=xl/sharedStrings.xml><?xml version="1.0" encoding="utf-8"?>
<sst xmlns="http://schemas.openxmlformats.org/spreadsheetml/2006/main" count="174" uniqueCount="76">
  <si>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</si>
  <si>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</si>
  <si>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</si>
  <si>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</si>
  <si>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</si>
  <si>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</si>
  <si>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</si>
  <si>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</si>
  <si>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</si>
  <si>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</si>
  <si>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</si>
  <si>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</si>
  <si>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</si>
  <si>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</si>
  <si>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</si>
  <si>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</si>
  <si>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</si>
  <si>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</si>
  <si>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</si>
  <si>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</si>
  <si>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</si>
  <si>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</si>
  <si>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</si>
  <si>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</si>
  <si>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</si>
  <si>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</si>
  <si>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</si>
  <si>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</si>
  <si>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</si>
  <si>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</si>
  <si>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</si>
  <si>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</si>
  <si>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</si>
  <si>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Gustafsson</t>
  </si>
  <si>
    <t>14.</t>
  </si>
  <si>
    <t>Kiri</t>
  </si>
  <si>
    <t>05.06. 1997  Kiri - Tahko  1-0  (2-2, 3-2)</t>
  </si>
  <si>
    <t xml:space="preserve">  26 v 10 kk   8 pv</t>
  </si>
  <si>
    <t>4.  ottelu</t>
  </si>
  <si>
    <t>12.06. 1997  SiiPe - Kiri  2-0  (3-2, 2-1)</t>
  </si>
  <si>
    <t xml:space="preserve">  26 v 10 kk 15 pv</t>
  </si>
  <si>
    <t>suomensarja</t>
  </si>
  <si>
    <t>Lohi</t>
  </si>
  <si>
    <t>1.</t>
  </si>
  <si>
    <t>9.</t>
  </si>
  <si>
    <t>PKP</t>
  </si>
  <si>
    <t>ykköspesis</t>
  </si>
  <si>
    <t>12.</t>
  </si>
  <si>
    <t xml:space="preserve"> </t>
  </si>
  <si>
    <t xml:space="preserve">  </t>
  </si>
  <si>
    <t>Mahti</t>
  </si>
  <si>
    <t>Seurat</t>
  </si>
  <si>
    <t>Mahti = Maaningan Mahti  (1973)</t>
  </si>
  <si>
    <t>Lohi = Jyväskylän Lohi  (1924)</t>
  </si>
  <si>
    <t>PKP = Puurtilan Kisa-Pojat  (1948)</t>
  </si>
  <si>
    <t>28.7.1970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</si>
  <si>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</si>
  <si>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</si>
  <si>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</si>
  <si>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</si>
  <si>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</si>
  <si>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</si>
  <si>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</si>
  <si>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</si>
  <si>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</si>
  <si>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</si>
  <si>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</si>
  <si>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</si>
  <si>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</si>
  <si>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</si>
  <si>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</si>
  <si>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</si>
  <si>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PalU</t>
  </si>
  <si>
    <t>ENSIMMÄISET RUNKOSARJASSA</t>
  </si>
  <si>
    <t>Kiri = Jyväskylän Kiri  (1930),  kasvattajaseura</t>
  </si>
  <si>
    <t>PalU = Palokan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</si>
</sst>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14062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36" customWidth="1"/>
    <col min="16" max="20" width="5.7109375" style="71" customWidth="1"/>
    <col min="21" max="21" width="8.7109375" style="71" customWidth="1"/>
    <col min="22" max="22" width="0.5703125" style="36" customWidth="1"/>
    <col min="23" max="27" width="5.7109375" style="71" customWidth="1"/>
    <col min="28" max="28" width="8.7109375" style="71" customWidth="1"/>
    <col min="29" max="29" width="0.5703125" style="36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59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40">
        <v>1993</v>
      </c>
      <c r="C4" s="40" t="s">
        <v>71</v>
      </c>
      <c r="D4" s="41" t="s">
        <v>72</v>
      </c>
      <c r="E4" s="40"/>
      <c r="F4" s="42" t="s">
        <v>41</v>
      </c>
      <c r="G4" s="104"/>
      <c r="H4" s="43"/>
      <c r="I4" s="40"/>
      <c r="J4" s="40"/>
      <c r="K4" s="40"/>
      <c r="L4" s="40"/>
      <c r="M4" s="40"/>
      <c r="N4" s="44"/>
      <c r="O4" s="24"/>
      <c r="P4" s="79"/>
      <c r="Q4" s="79"/>
      <c r="R4" s="80"/>
      <c r="S4" s="79"/>
      <c r="T4" s="30"/>
      <c r="U4" s="31"/>
      <c r="V4" s="24"/>
      <c r="W4" s="32"/>
      <c r="X4" s="32"/>
      <c r="Y4" s="37"/>
      <c r="Z4" s="32"/>
      <c r="AA4" s="37"/>
      <c r="AB4" s="78"/>
      <c r="AC4" s="24"/>
      <c r="AD4" s="30"/>
      <c r="AE4" s="30"/>
      <c r="AF4" s="30"/>
      <c r="AG4" s="30"/>
      <c r="AH4" s="30"/>
      <c r="AI4" s="30"/>
      <c r="AJ4" s="9"/>
    </row>
    <row r="5" spans="1:37" s="23" customFormat="1" ht="15" customHeight="1" x14ac:dyDescent="0.2">
      <c r="A5" s="9"/>
      <c r="B5" s="30">
        <v>1994</v>
      </c>
      <c r="C5" s="30"/>
      <c r="D5" s="34"/>
      <c r="E5" s="30"/>
      <c r="F5" s="30"/>
      <c r="G5" s="30"/>
      <c r="H5" s="30"/>
      <c r="I5" s="30"/>
      <c r="J5" s="30"/>
      <c r="K5" s="30"/>
      <c r="L5" s="30"/>
      <c r="M5" s="30"/>
      <c r="N5" s="35"/>
      <c r="O5" s="24"/>
      <c r="P5" s="79"/>
      <c r="Q5" s="79"/>
      <c r="R5" s="80"/>
      <c r="S5" s="79"/>
      <c r="T5" s="79"/>
      <c r="U5" s="80"/>
      <c r="V5" s="24"/>
      <c r="W5" s="32"/>
      <c r="X5" s="32"/>
      <c r="Y5" s="37"/>
      <c r="Z5" s="32"/>
      <c r="AA5" s="37"/>
      <c r="AB5" s="78"/>
      <c r="AC5" s="24"/>
      <c r="AD5" s="30"/>
      <c r="AE5" s="30"/>
      <c r="AF5" s="30"/>
      <c r="AG5" s="30"/>
      <c r="AH5" s="30"/>
      <c r="AI5" s="30"/>
      <c r="AJ5" s="9"/>
    </row>
    <row r="6" spans="1:37" s="23" customFormat="1" ht="15" customHeight="1" x14ac:dyDescent="0.2">
      <c r="A6" s="9"/>
      <c r="B6" s="30">
        <v>1995</v>
      </c>
      <c r="C6" s="30"/>
      <c r="D6" s="34"/>
      <c r="E6" s="30"/>
      <c r="F6" s="30"/>
      <c r="G6" s="30"/>
      <c r="H6" s="30"/>
      <c r="I6" s="30"/>
      <c r="J6" s="30"/>
      <c r="K6" s="30"/>
      <c r="L6" s="30"/>
      <c r="M6" s="30"/>
      <c r="N6" s="35"/>
      <c r="O6" s="24"/>
      <c r="P6" s="79"/>
      <c r="Q6" s="79"/>
      <c r="R6" s="80"/>
      <c r="S6" s="79"/>
      <c r="T6" s="79"/>
      <c r="U6" s="80"/>
      <c r="V6" s="24"/>
      <c r="W6" s="32"/>
      <c r="X6" s="32"/>
      <c r="Y6" s="37"/>
      <c r="Z6" s="32"/>
      <c r="AA6" s="37"/>
      <c r="AB6" s="78"/>
      <c r="AC6" s="24"/>
      <c r="AD6" s="30"/>
      <c r="AE6" s="30"/>
      <c r="AF6" s="30"/>
      <c r="AG6" s="30"/>
      <c r="AH6" s="30"/>
      <c r="AI6" s="30"/>
      <c r="AJ6" s="9"/>
    </row>
    <row r="7" spans="1:37" s="23" customFormat="1" ht="15" customHeight="1" x14ac:dyDescent="0.2">
      <c r="A7" s="9"/>
      <c r="B7" s="25">
        <v>1996</v>
      </c>
      <c r="C7" s="25" t="s">
        <v>47</v>
      </c>
      <c r="D7" s="26" t="s">
        <v>50</v>
      </c>
      <c r="E7" s="25" t="s">
        <v>48</v>
      </c>
      <c r="F7" s="27" t="s">
        <v>46</v>
      </c>
      <c r="G7" s="28"/>
      <c r="H7" s="29" t="s">
        <v>49</v>
      </c>
      <c r="I7" s="25" t="s">
        <v>48</v>
      </c>
      <c r="J7" s="25" t="s">
        <v>48</v>
      </c>
      <c r="K7" s="25" t="s">
        <v>48</v>
      </c>
      <c r="L7" s="25" t="s">
        <v>48</v>
      </c>
      <c r="M7" s="25" t="s">
        <v>48</v>
      </c>
      <c r="N7" s="25" t="s">
        <v>48</v>
      </c>
      <c r="O7" s="24"/>
      <c r="P7" s="30"/>
      <c r="Q7" s="30"/>
      <c r="R7" s="30"/>
      <c r="S7" s="30"/>
      <c r="T7" s="79"/>
      <c r="U7" s="80"/>
      <c r="V7" s="24"/>
      <c r="W7" s="32"/>
      <c r="X7" s="32"/>
      <c r="Y7" s="37"/>
      <c r="Z7" s="32"/>
      <c r="AA7" s="37"/>
      <c r="AB7" s="78"/>
      <c r="AC7" s="24"/>
      <c r="AD7" s="30"/>
      <c r="AE7" s="30"/>
      <c r="AF7" s="30"/>
      <c r="AG7" s="30"/>
      <c r="AH7" s="30"/>
      <c r="AI7" s="30"/>
      <c r="AJ7" s="9"/>
    </row>
    <row r="8" spans="1:37" s="23" customFormat="1" ht="15" customHeight="1" x14ac:dyDescent="0.2">
      <c r="A8" s="9"/>
      <c r="B8" s="30">
        <v>1997</v>
      </c>
      <c r="C8" s="30" t="s">
        <v>34</v>
      </c>
      <c r="D8" s="34" t="s">
        <v>35</v>
      </c>
      <c r="E8" s="30">
        <v>22</v>
      </c>
      <c r="F8" s="30">
        <v>0</v>
      </c>
      <c r="G8" s="31">
        <v>0</v>
      </c>
      <c r="H8" s="30">
        <v>3</v>
      </c>
      <c r="I8" s="30">
        <v>43</v>
      </c>
      <c r="J8" s="30">
        <v>35</v>
      </c>
      <c r="K8" s="30">
        <v>7</v>
      </c>
      <c r="L8" s="30">
        <v>1</v>
      </c>
      <c r="M8" s="30">
        <v>0</v>
      </c>
      <c r="N8" s="35">
        <v>0.50600000000000001</v>
      </c>
      <c r="O8" s="24"/>
      <c r="P8" s="79"/>
      <c r="Q8" s="79"/>
      <c r="R8" s="80"/>
      <c r="S8" s="79"/>
      <c r="T8" s="79"/>
      <c r="U8" s="80"/>
      <c r="V8" s="24"/>
      <c r="W8" s="32"/>
      <c r="X8" s="32"/>
      <c r="Y8" s="37"/>
      <c r="Z8" s="32"/>
      <c r="AA8" s="37"/>
      <c r="AB8" s="78"/>
      <c r="AC8" s="24"/>
      <c r="AD8" s="30"/>
      <c r="AE8" s="30"/>
      <c r="AF8" s="30"/>
      <c r="AG8" s="30"/>
      <c r="AH8" s="30"/>
      <c r="AI8" s="30"/>
      <c r="AJ8" s="9"/>
    </row>
    <row r="9" spans="1:37" s="23" customFormat="1" ht="15" customHeight="1" x14ac:dyDescent="0.2">
      <c r="A9" s="9"/>
      <c r="B9" s="25">
        <v>1998</v>
      </c>
      <c r="C9" s="25" t="s">
        <v>44</v>
      </c>
      <c r="D9" s="38" t="s">
        <v>45</v>
      </c>
      <c r="E9" s="25"/>
      <c r="F9" s="26" t="s">
        <v>46</v>
      </c>
      <c r="G9" s="73"/>
      <c r="H9" s="29"/>
      <c r="I9" s="25"/>
      <c r="J9" s="25"/>
      <c r="K9" s="25"/>
      <c r="L9" s="25"/>
      <c r="M9" s="25"/>
      <c r="N9" s="39"/>
      <c r="O9" s="24"/>
      <c r="P9" s="79"/>
      <c r="Q9" s="79"/>
      <c r="R9" s="80"/>
      <c r="S9" s="79"/>
      <c r="T9" s="79"/>
      <c r="U9" s="80"/>
      <c r="V9" s="24"/>
      <c r="W9" s="32"/>
      <c r="X9" s="32"/>
      <c r="Y9" s="37"/>
      <c r="Z9" s="32"/>
      <c r="AA9" s="37"/>
      <c r="AB9" s="78"/>
      <c r="AC9" s="24"/>
      <c r="AD9" s="30"/>
      <c r="AE9" s="30"/>
      <c r="AF9" s="30"/>
      <c r="AG9" s="30"/>
      <c r="AH9" s="30"/>
      <c r="AI9" s="30"/>
      <c r="AJ9" s="9"/>
    </row>
    <row r="10" spans="1:37" s="23" customFormat="1" ht="15" customHeight="1" x14ac:dyDescent="0.2">
      <c r="A10" s="9"/>
      <c r="B10" s="30">
        <v>1999</v>
      </c>
      <c r="C10" s="30"/>
      <c r="D10" s="34"/>
      <c r="E10" s="30"/>
      <c r="F10" s="30"/>
      <c r="G10" s="31"/>
      <c r="H10" s="30"/>
      <c r="I10" s="30"/>
      <c r="J10" s="30"/>
      <c r="K10" s="30"/>
      <c r="L10" s="30"/>
      <c r="M10" s="30"/>
      <c r="N10" s="35"/>
      <c r="O10" s="24"/>
      <c r="P10" s="79"/>
      <c r="Q10" s="79"/>
      <c r="R10" s="80"/>
      <c r="S10" s="79"/>
      <c r="T10" s="79"/>
      <c r="U10" s="80"/>
      <c r="V10" s="24"/>
      <c r="W10" s="32"/>
      <c r="X10" s="32"/>
      <c r="Y10" s="37"/>
      <c r="Z10" s="32"/>
      <c r="AA10" s="37"/>
      <c r="AB10" s="78"/>
      <c r="AC10" s="24"/>
      <c r="AD10" s="30"/>
      <c r="AE10" s="30"/>
      <c r="AF10" s="30"/>
      <c r="AG10" s="30"/>
      <c r="AH10" s="30"/>
      <c r="AI10" s="30"/>
      <c r="AJ10" s="9"/>
    </row>
    <row r="11" spans="1:37" s="23" customFormat="1" ht="15" customHeight="1" x14ac:dyDescent="0.2">
      <c r="A11" s="9"/>
      <c r="B11" s="30">
        <v>2000</v>
      </c>
      <c r="C11" s="30"/>
      <c r="D11" s="34"/>
      <c r="E11" s="30"/>
      <c r="F11" s="30"/>
      <c r="G11" s="31"/>
      <c r="H11" s="30"/>
      <c r="I11" s="30"/>
      <c r="J11" s="30"/>
      <c r="K11" s="30"/>
      <c r="L11" s="30"/>
      <c r="M11" s="30"/>
      <c r="N11" s="35"/>
      <c r="O11" s="24"/>
      <c r="P11" s="79"/>
      <c r="Q11" s="79"/>
      <c r="R11" s="80"/>
      <c r="S11" s="79"/>
      <c r="T11" s="79"/>
      <c r="U11" s="80"/>
      <c r="V11" s="24"/>
      <c r="W11" s="32"/>
      <c r="X11" s="32"/>
      <c r="Y11" s="37"/>
      <c r="Z11" s="32"/>
      <c r="AA11" s="37"/>
      <c r="AB11" s="78"/>
      <c r="AC11" s="24"/>
      <c r="AD11" s="30"/>
      <c r="AE11" s="30"/>
      <c r="AF11" s="30"/>
      <c r="AG11" s="30"/>
      <c r="AH11" s="30"/>
      <c r="AI11" s="30"/>
      <c r="AJ11" s="9"/>
    </row>
    <row r="12" spans="1:37" s="23" customFormat="1" ht="15" customHeight="1" x14ac:dyDescent="0.2">
      <c r="A12" s="9"/>
      <c r="B12" s="40">
        <v>2001</v>
      </c>
      <c r="C12" s="40" t="s">
        <v>43</v>
      </c>
      <c r="D12" s="41" t="s">
        <v>42</v>
      </c>
      <c r="E12" s="40"/>
      <c r="F12" s="42" t="s">
        <v>41</v>
      </c>
      <c r="G12" s="43"/>
      <c r="H12" s="40"/>
      <c r="I12" s="40"/>
      <c r="J12" s="40"/>
      <c r="K12" s="40"/>
      <c r="L12" s="40"/>
      <c r="M12" s="40"/>
      <c r="N12" s="44"/>
      <c r="O12" s="24"/>
      <c r="P12" s="79"/>
      <c r="Q12" s="79"/>
      <c r="R12" s="80"/>
      <c r="S12" s="79"/>
      <c r="T12" s="79"/>
      <c r="U12" s="80"/>
      <c r="V12" s="24"/>
      <c r="W12" s="32"/>
      <c r="X12" s="32"/>
      <c r="Y12" s="37"/>
      <c r="Z12" s="32"/>
      <c r="AA12" s="37"/>
      <c r="AB12" s="78"/>
      <c r="AC12" s="24"/>
      <c r="AD12" s="30"/>
      <c r="AE12" s="30"/>
      <c r="AF12" s="30"/>
      <c r="AG12" s="30"/>
      <c r="AH12" s="30"/>
      <c r="AI12" s="30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22</v>
      </c>
      <c r="F13" s="18">
        <v>0</v>
      </c>
      <c r="G13" s="18">
        <v>0</v>
      </c>
      <c r="H13" s="18">
        <v>3</v>
      </c>
      <c r="I13" s="18">
        <v>43</v>
      </c>
      <c r="J13" s="18">
        <v>35</v>
      </c>
      <c r="K13" s="18">
        <v>7</v>
      </c>
      <c r="L13" s="18">
        <v>1</v>
      </c>
      <c r="M13" s="18">
        <v>0</v>
      </c>
      <c r="N13" s="46">
        <v>0.50600000000000001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6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4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45" t="s">
        <v>2</v>
      </c>
      <c r="C14" s="33"/>
      <c r="D14" s="47">
        <v>24.666666666666668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36"/>
      <c r="P14" s="48"/>
      <c r="Q14" s="51"/>
      <c r="R14" s="48"/>
      <c r="S14" s="48"/>
      <c r="T14" s="48"/>
      <c r="U14" s="48"/>
      <c r="V14" s="36"/>
      <c r="W14" s="48"/>
      <c r="X14" s="48"/>
      <c r="Y14" s="48"/>
      <c r="Z14" s="48"/>
      <c r="AA14" s="48"/>
      <c r="AB14" s="48"/>
      <c r="AC14" s="36"/>
      <c r="AD14" s="48"/>
      <c r="AE14" s="48"/>
      <c r="AF14" s="48"/>
      <c r="AG14" s="48"/>
      <c r="AH14" s="48"/>
      <c r="AI14" s="48"/>
      <c r="AJ14" s="9"/>
    </row>
    <row r="15" spans="1:37" s="23" customFormat="1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36"/>
      <c r="P15" s="48"/>
      <c r="Q15" s="51"/>
      <c r="R15" s="48"/>
      <c r="S15" s="48"/>
      <c r="T15" s="48"/>
      <c r="U15" s="48"/>
      <c r="V15" s="36"/>
      <c r="W15" s="48"/>
      <c r="X15" s="48"/>
      <c r="Y15" s="48"/>
      <c r="Z15" s="48"/>
      <c r="AA15" s="48"/>
      <c r="AB15" s="48"/>
      <c r="AC15" s="36"/>
      <c r="AD15" s="48"/>
      <c r="AE15" s="48"/>
      <c r="AF15" s="48"/>
      <c r="AG15" s="48"/>
      <c r="AH15" s="48"/>
      <c r="AI15" s="48"/>
      <c r="AJ15" s="9"/>
    </row>
    <row r="16" spans="1:37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73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  <c r="AK16" s="48"/>
    </row>
    <row r="17" spans="1:37" ht="15" customHeight="1" x14ac:dyDescent="0.2">
      <c r="A17" s="9"/>
      <c r="B17" s="53" t="s">
        <v>13</v>
      </c>
      <c r="C17" s="12"/>
      <c r="D17" s="55"/>
      <c r="E17" s="30">
        <v>22</v>
      </c>
      <c r="F17" s="30">
        <v>0</v>
      </c>
      <c r="G17" s="30">
        <v>0</v>
      </c>
      <c r="H17" s="30">
        <v>3</v>
      </c>
      <c r="I17" s="30">
        <v>43</v>
      </c>
      <c r="J17" s="48"/>
      <c r="K17" s="56">
        <v>0</v>
      </c>
      <c r="L17" s="56">
        <v>0.13636363636363635</v>
      </c>
      <c r="M17" s="56">
        <v>1.9545454545454546</v>
      </c>
      <c r="N17" s="35">
        <v>0.50600000000000001</v>
      </c>
      <c r="O17" s="24"/>
      <c r="P17" s="94" t="s">
        <v>9</v>
      </c>
      <c r="Q17" s="110"/>
      <c r="R17" s="95" t="s">
        <v>36</v>
      </c>
      <c r="S17" s="95"/>
      <c r="T17" s="95"/>
      <c r="U17" s="95"/>
      <c r="V17" s="95"/>
      <c r="W17" s="95"/>
      <c r="X17" s="95"/>
      <c r="Y17" s="111"/>
      <c r="Z17" s="111" t="s">
        <v>11</v>
      </c>
      <c r="AA17" s="112"/>
      <c r="AB17" s="112"/>
      <c r="AC17" s="111"/>
      <c r="AD17" s="111" t="s">
        <v>37</v>
      </c>
      <c r="AE17" s="113"/>
      <c r="AF17" s="113"/>
      <c r="AG17" s="113"/>
      <c r="AH17" s="95"/>
      <c r="AI17" s="96"/>
      <c r="AJ17" s="9"/>
      <c r="AK17" s="48"/>
    </row>
    <row r="18" spans="1:37" ht="15" customHeight="1" x14ac:dyDescent="0.2">
      <c r="A18" s="9"/>
      <c r="B18" s="57" t="s">
        <v>15</v>
      </c>
      <c r="C18" s="58"/>
      <c r="D18" s="59"/>
      <c r="E18" s="30"/>
      <c r="F18" s="30"/>
      <c r="G18" s="30"/>
      <c r="H18" s="30"/>
      <c r="I18" s="30"/>
      <c r="J18" s="48"/>
      <c r="K18" s="56"/>
      <c r="L18" s="56"/>
      <c r="M18" s="56"/>
      <c r="N18" s="35"/>
      <c r="O18" s="24"/>
      <c r="P18" s="114" t="s">
        <v>60</v>
      </c>
      <c r="Q18" s="115"/>
      <c r="R18" s="116"/>
      <c r="S18" s="116"/>
      <c r="T18" s="116"/>
      <c r="U18" s="116"/>
      <c r="V18" s="116"/>
      <c r="W18" s="116"/>
      <c r="X18" s="116"/>
      <c r="Y18" s="117"/>
      <c r="Z18" s="117"/>
      <c r="AA18" s="118"/>
      <c r="AB18" s="118"/>
      <c r="AC18" s="117"/>
      <c r="AD18" s="117"/>
      <c r="AE18" s="119"/>
      <c r="AF18" s="119"/>
      <c r="AG18" s="119"/>
      <c r="AH18" s="117"/>
      <c r="AI18" s="120"/>
      <c r="AJ18" s="9"/>
      <c r="AK18" s="48"/>
    </row>
    <row r="19" spans="1:37" ht="15" customHeight="1" x14ac:dyDescent="0.2">
      <c r="A19" s="9"/>
      <c r="B19" s="60" t="s">
        <v>16</v>
      </c>
      <c r="C19" s="61"/>
      <c r="D19" s="62"/>
      <c r="E19" s="32"/>
      <c r="F19" s="32"/>
      <c r="G19" s="32"/>
      <c r="H19" s="32"/>
      <c r="I19" s="32"/>
      <c r="J19" s="48"/>
      <c r="K19" s="63"/>
      <c r="L19" s="63"/>
      <c r="M19" s="63"/>
      <c r="N19" s="64"/>
      <c r="O19" s="24"/>
      <c r="P19" s="114" t="s">
        <v>61</v>
      </c>
      <c r="Q19" s="115"/>
      <c r="R19" s="116" t="s">
        <v>39</v>
      </c>
      <c r="S19" s="116"/>
      <c r="T19" s="116"/>
      <c r="U19" s="116"/>
      <c r="V19" s="116"/>
      <c r="W19" s="116"/>
      <c r="X19" s="116"/>
      <c r="Y19" s="117"/>
      <c r="Z19" s="117" t="s">
        <v>38</v>
      </c>
      <c r="AA19" s="118"/>
      <c r="AB19" s="118"/>
      <c r="AC19" s="117"/>
      <c r="AD19" s="117" t="s">
        <v>40</v>
      </c>
      <c r="AE19" s="119"/>
      <c r="AF19" s="116"/>
      <c r="AG19" s="116"/>
      <c r="AH19" s="117"/>
      <c r="AI19" s="120"/>
      <c r="AJ19" s="9"/>
      <c r="AK19" s="48"/>
    </row>
    <row r="20" spans="1:37" ht="15" customHeight="1" x14ac:dyDescent="0.2">
      <c r="A20" s="9"/>
      <c r="B20" s="65" t="s">
        <v>26</v>
      </c>
      <c r="C20" s="66"/>
      <c r="D20" s="67"/>
      <c r="E20" s="18">
        <v>22</v>
      </c>
      <c r="F20" s="18">
        <v>0</v>
      </c>
      <c r="G20" s="18">
        <v>0</v>
      </c>
      <c r="H20" s="18">
        <v>3</v>
      </c>
      <c r="I20" s="18">
        <v>43</v>
      </c>
      <c r="J20" s="48"/>
      <c r="K20" s="68">
        <v>0</v>
      </c>
      <c r="L20" s="68">
        <v>0.13636363636363635</v>
      </c>
      <c r="M20" s="68">
        <v>1.9545454545454546</v>
      </c>
      <c r="N20" s="46">
        <v>0.50600000000000001</v>
      </c>
      <c r="O20" s="24"/>
      <c r="P20" s="121" t="s">
        <v>10</v>
      </c>
      <c r="Q20" s="122"/>
      <c r="R20" s="123"/>
      <c r="S20" s="123"/>
      <c r="T20" s="123"/>
      <c r="U20" s="123"/>
      <c r="V20" s="123"/>
      <c r="W20" s="123"/>
      <c r="X20" s="123"/>
      <c r="Y20" s="124"/>
      <c r="Z20" s="124"/>
      <c r="AA20" s="125"/>
      <c r="AB20" s="123"/>
      <c r="AC20" s="126"/>
      <c r="AD20" s="126"/>
      <c r="AE20" s="126"/>
      <c r="AF20" s="123"/>
      <c r="AG20" s="123"/>
      <c r="AH20" s="124"/>
      <c r="AI20" s="127"/>
      <c r="AJ20" s="9"/>
      <c r="AK20" s="48"/>
    </row>
    <row r="21" spans="1:37" ht="15" customHeight="1" x14ac:dyDescent="0.2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24"/>
      <c r="S21" s="48"/>
      <c r="T21" s="24"/>
      <c r="U21" s="24"/>
      <c r="V21" s="51"/>
      <c r="W21" s="48"/>
      <c r="X21" s="48"/>
      <c r="Y21" s="24"/>
      <c r="Z21" s="24"/>
      <c r="AA21" s="24"/>
      <c r="AB21" s="24"/>
      <c r="AC21" s="24"/>
      <c r="AD21" s="24"/>
      <c r="AE21" s="48"/>
      <c r="AF21" s="48"/>
      <c r="AG21" s="48"/>
      <c r="AH21" s="48"/>
      <c r="AI21" s="48"/>
      <c r="AJ21" s="9"/>
      <c r="AK21" s="24"/>
    </row>
    <row r="22" spans="1:37" ht="15" customHeight="1" x14ac:dyDescent="0.2">
      <c r="A22" s="9"/>
      <c r="B22" s="48" t="s">
        <v>51</v>
      </c>
      <c r="C22" s="48"/>
      <c r="D22" s="48" t="s">
        <v>74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4"/>
      <c r="P22" s="48"/>
      <c r="Q22" s="51"/>
      <c r="R22" s="24"/>
      <c r="S22" s="48"/>
      <c r="T22" s="48"/>
      <c r="U22" s="48"/>
      <c r="V22" s="48"/>
      <c r="W22" s="48"/>
      <c r="X22" s="48"/>
      <c r="Y22" s="48"/>
      <c r="Z22" s="24"/>
      <c r="AA22" s="48"/>
      <c r="AB22" s="48"/>
      <c r="AC22" s="48"/>
      <c r="AD22" s="48"/>
      <c r="AE22" s="48"/>
      <c r="AF22" s="48"/>
      <c r="AG22" s="48"/>
      <c r="AH22" s="48"/>
      <c r="AI22" s="48"/>
      <c r="AJ22" s="9"/>
    </row>
    <row r="23" spans="1:37" ht="15" customHeight="1" x14ac:dyDescent="0.2">
      <c r="A23" s="9"/>
      <c r="B23" s="48"/>
      <c r="C23" s="48"/>
      <c r="D23" s="70" t="s">
        <v>75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24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9"/>
    </row>
    <row r="24" spans="1:37" ht="15" customHeight="1" x14ac:dyDescent="0.25">
      <c r="A24" s="9"/>
      <c r="B24" s="48"/>
      <c r="C24" s="48"/>
      <c r="D24" s="70" t="s">
        <v>52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24"/>
      <c r="S24" s="24"/>
      <c r="T24" s="24"/>
      <c r="U24" s="69"/>
      <c r="V24" s="24"/>
      <c r="W24" s="24"/>
      <c r="X24" s="69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  <c r="AJ24" s="9"/>
    </row>
    <row r="25" spans="1:37" ht="15" customHeight="1" x14ac:dyDescent="0.25">
      <c r="A25" s="9"/>
      <c r="B25" s="48"/>
      <c r="C25" s="48"/>
      <c r="D25" s="48" t="s">
        <v>54</v>
      </c>
      <c r="E25" s="48"/>
      <c r="F25" s="24"/>
      <c r="G25" s="24"/>
      <c r="H25" s="69"/>
      <c r="I25" s="48"/>
      <c r="J25" s="48"/>
      <c r="K25" s="48"/>
      <c r="L25" s="48"/>
      <c r="M25" s="48"/>
      <c r="N25" s="48"/>
      <c r="O25" s="24"/>
      <c r="P25" s="48"/>
      <c r="Q25" s="51"/>
      <c r="R25" s="48"/>
      <c r="S25" s="24"/>
      <c r="T25" s="24"/>
      <c r="U25" s="69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8"/>
      <c r="C26" s="48"/>
      <c r="D26" s="48" t="s">
        <v>53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8"/>
      <c r="Q26" s="51"/>
      <c r="R26" s="48"/>
      <c r="S26" s="48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48"/>
      <c r="Q153" s="51"/>
      <c r="R153" s="48"/>
      <c r="S153" s="48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48"/>
      <c r="Q154" s="51"/>
      <c r="R154" s="48"/>
      <c r="S154" s="48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48"/>
      <c r="Q155" s="51"/>
      <c r="R155" s="48"/>
      <c r="S155" s="48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48"/>
      <c r="Q156" s="51"/>
      <c r="R156" s="48"/>
      <c r="S156" s="48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48"/>
      <c r="Q157" s="51"/>
      <c r="R157" s="48"/>
      <c r="S157" s="48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48"/>
      <c r="Q158" s="51"/>
      <c r="R158" s="48"/>
      <c r="S158" s="48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48"/>
      <c r="Q159" s="51"/>
      <c r="R159" s="48"/>
      <c r="S159" s="48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48"/>
      <c r="Q160" s="51"/>
      <c r="R160" s="48"/>
      <c r="S160" s="48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48"/>
      <c r="Q161" s="51"/>
      <c r="R161" s="48"/>
      <c r="S161" s="48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48"/>
      <c r="Q162" s="51"/>
      <c r="R162" s="48"/>
      <c r="S162" s="48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48"/>
      <c r="Q163" s="51"/>
      <c r="R163" s="48"/>
      <c r="S163" s="48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48"/>
      <c r="Q164" s="51"/>
      <c r="R164" s="48"/>
      <c r="S164" s="48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48"/>
      <c r="Q165" s="51"/>
      <c r="R165" s="48"/>
      <c r="S165" s="48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48"/>
      <c r="Q166" s="51"/>
      <c r="R166" s="48"/>
      <c r="S166" s="48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48"/>
      <c r="Q167" s="51"/>
      <c r="R167" s="48"/>
      <c r="S167" s="48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48"/>
      <c r="Q168" s="51"/>
      <c r="R168" s="48"/>
      <c r="S168" s="48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48"/>
      <c r="Q169" s="51"/>
      <c r="R169" s="48"/>
      <c r="S169" s="48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48"/>
      <c r="Q170" s="51"/>
      <c r="R170" s="48"/>
      <c r="S170" s="48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48"/>
      <c r="Q171" s="51"/>
      <c r="R171" s="48"/>
      <c r="S171" s="48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48"/>
      <c r="Q172" s="51"/>
      <c r="R172" s="48"/>
      <c r="S172" s="48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48"/>
      <c r="Q173" s="51"/>
      <c r="R173" s="48"/>
      <c r="S173" s="48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48"/>
      <c r="Q174" s="51"/>
      <c r="R174" s="48"/>
      <c r="S174" s="48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48"/>
      <c r="Q175" s="51"/>
      <c r="R175" s="48"/>
      <c r="S175" s="48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48"/>
      <c r="Q176" s="51"/>
      <c r="R176" s="48"/>
      <c r="S176" s="48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48"/>
      <c r="Q177" s="51"/>
      <c r="R177" s="48"/>
      <c r="S177" s="48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48"/>
      <c r="Q178" s="51"/>
      <c r="R178" s="48"/>
      <c r="S178" s="48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48"/>
      <c r="Q179" s="51"/>
      <c r="R179" s="48"/>
      <c r="S179" s="48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48"/>
      <c r="Q180" s="51"/>
      <c r="R180" s="48"/>
      <c r="S180" s="48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48"/>
      <c r="Q181" s="51"/>
      <c r="R181" s="48"/>
      <c r="S181" s="48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48"/>
      <c r="Q182" s="51"/>
      <c r="R182" s="48"/>
      <c r="S182" s="48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48"/>
      <c r="Q183" s="51"/>
      <c r="R183" s="48"/>
      <c r="S183" s="48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48"/>
      <c r="Q184" s="51"/>
      <c r="R184" s="48"/>
      <c r="S184" s="48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4"/>
      <c r="P185" s="48"/>
      <c r="Q185" s="51"/>
      <c r="R185" s="48"/>
      <c r="S185" s="48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4"/>
      <c r="P186" s="48"/>
      <c r="Q186" s="51"/>
      <c r="R186" s="48"/>
      <c r="S186" s="48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4"/>
      <c r="P187" s="48"/>
      <c r="Q187" s="51"/>
      <c r="R187" s="48"/>
      <c r="S187" s="48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4"/>
      <c r="P188" s="48"/>
      <c r="Q188" s="51"/>
      <c r="R188" s="48"/>
      <c r="S188" s="48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4"/>
      <c r="P189" s="48"/>
      <c r="Q189" s="51"/>
      <c r="R189" s="48"/>
      <c r="S189" s="48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4"/>
      <c r="P190" s="48"/>
      <c r="Q190" s="51"/>
      <c r="R190" s="48"/>
      <c r="S190" s="48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4"/>
      <c r="P191" s="48"/>
      <c r="Q191" s="51"/>
      <c r="R191" s="48"/>
      <c r="S191" s="48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4"/>
      <c r="P192" s="48"/>
      <c r="Q192" s="51"/>
      <c r="R192" s="48"/>
      <c r="S192" s="48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4"/>
      <c r="P193" s="48"/>
      <c r="Q193" s="51"/>
      <c r="R193" s="48"/>
      <c r="S193" s="48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4"/>
      <c r="P194" s="48"/>
      <c r="Q194" s="51"/>
      <c r="R194" s="48"/>
      <c r="S194" s="48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24"/>
      <c r="P195" s="48"/>
      <c r="Q195" s="51"/>
      <c r="R195" s="48"/>
      <c r="S195" s="48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24"/>
      <c r="P196" s="48"/>
      <c r="Q196" s="51"/>
      <c r="R196" s="48"/>
      <c r="S196" s="48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24"/>
      <c r="P197" s="48"/>
      <c r="Q197" s="51"/>
      <c r="R197" s="48"/>
      <c r="S197" s="48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D23:J24">
    <sortCondition descending="1"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55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27" t="s">
        <v>56</v>
      </c>
      <c r="C2" s="28"/>
      <c r="D2" s="102"/>
      <c r="E2" s="13" t="s">
        <v>13</v>
      </c>
      <c r="F2" s="14"/>
      <c r="G2" s="14"/>
      <c r="H2" s="14"/>
      <c r="I2" s="20"/>
      <c r="J2" s="15"/>
      <c r="K2" s="76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103" t="s">
        <v>63</v>
      </c>
      <c r="Y2" s="104"/>
      <c r="Z2" s="81"/>
      <c r="AA2" s="13" t="s">
        <v>13</v>
      </c>
      <c r="AB2" s="14"/>
      <c r="AC2" s="14"/>
      <c r="AD2" s="14"/>
      <c r="AE2" s="20"/>
      <c r="AF2" s="15"/>
      <c r="AG2" s="76"/>
      <c r="AH2" s="22" t="s">
        <v>68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8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/>
      <c r="C4" s="31"/>
      <c r="D4" s="34"/>
      <c r="E4" s="30"/>
      <c r="F4" s="2"/>
      <c r="G4" s="30"/>
      <c r="H4" s="30"/>
      <c r="I4" s="30"/>
      <c r="J4" s="30"/>
      <c r="K4" s="36"/>
      <c r="L4" s="83"/>
      <c r="M4" s="18"/>
      <c r="N4" s="18"/>
      <c r="O4" s="18"/>
      <c r="P4" s="24"/>
      <c r="Q4" s="30"/>
      <c r="R4" s="30"/>
      <c r="S4" s="31"/>
      <c r="T4" s="30"/>
      <c r="U4" s="30"/>
      <c r="V4" s="31"/>
      <c r="W4" s="36"/>
      <c r="X4" s="30">
        <v>1993</v>
      </c>
      <c r="Y4" s="30" t="s">
        <v>71</v>
      </c>
      <c r="Z4" s="34" t="s">
        <v>72</v>
      </c>
      <c r="AA4" s="30">
        <v>21</v>
      </c>
      <c r="AB4" s="30">
        <v>0</v>
      </c>
      <c r="AC4" s="30">
        <v>12</v>
      </c>
      <c r="AD4" s="30">
        <v>22</v>
      </c>
      <c r="AE4" s="30"/>
      <c r="AF4" s="84"/>
      <c r="AG4" s="36"/>
      <c r="AH4" s="83"/>
      <c r="AI4" s="18"/>
      <c r="AJ4" s="18"/>
      <c r="AK4" s="18"/>
      <c r="AL4" s="24"/>
      <c r="AM4" s="30"/>
      <c r="AN4" s="30"/>
      <c r="AO4" s="31"/>
      <c r="AP4" s="30"/>
      <c r="AQ4" s="30"/>
      <c r="AR4" s="31"/>
      <c r="AS4" s="36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1"/>
      <c r="D5" s="34"/>
      <c r="E5" s="30"/>
      <c r="F5" s="2"/>
      <c r="G5" s="30"/>
      <c r="H5" s="31"/>
      <c r="I5" s="30"/>
      <c r="J5" s="30"/>
      <c r="K5" s="36"/>
      <c r="L5" s="83"/>
      <c r="M5" s="18"/>
      <c r="N5" s="18"/>
      <c r="O5" s="18"/>
      <c r="P5" s="24"/>
      <c r="Q5" s="30"/>
      <c r="R5" s="30"/>
      <c r="S5" s="31"/>
      <c r="T5" s="30"/>
      <c r="U5" s="30"/>
      <c r="V5" s="31"/>
      <c r="W5" s="36"/>
      <c r="X5" s="30"/>
      <c r="Y5" s="33"/>
      <c r="Z5" s="45"/>
      <c r="AA5" s="30"/>
      <c r="AB5" s="30"/>
      <c r="AC5" s="30"/>
      <c r="AD5" s="31"/>
      <c r="AE5" s="30"/>
      <c r="AF5" s="84"/>
      <c r="AG5" s="36"/>
      <c r="AH5" s="83"/>
      <c r="AI5" s="18"/>
      <c r="AJ5" s="18"/>
      <c r="AK5" s="18"/>
      <c r="AL5" s="24"/>
      <c r="AM5" s="30"/>
      <c r="AN5" s="30"/>
      <c r="AO5" s="31"/>
      <c r="AP5" s="30"/>
      <c r="AQ5" s="30"/>
      <c r="AR5" s="31"/>
      <c r="AS5" s="36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>
        <v>1996</v>
      </c>
      <c r="C6" s="30" t="s">
        <v>47</v>
      </c>
      <c r="D6" s="45" t="s">
        <v>50</v>
      </c>
      <c r="E6" s="30">
        <v>24</v>
      </c>
      <c r="F6" s="30">
        <v>1</v>
      </c>
      <c r="G6" s="30">
        <v>9</v>
      </c>
      <c r="H6" s="31">
        <v>16</v>
      </c>
      <c r="I6" s="30">
        <v>95</v>
      </c>
      <c r="J6" s="84"/>
      <c r="K6" s="36"/>
      <c r="L6" s="83"/>
      <c r="M6" s="18"/>
      <c r="N6" s="18"/>
      <c r="O6" s="18"/>
      <c r="P6" s="24"/>
      <c r="Q6" s="30"/>
      <c r="R6" s="30"/>
      <c r="S6" s="31"/>
      <c r="T6" s="30"/>
      <c r="U6" s="30"/>
      <c r="V6" s="31"/>
      <c r="W6" s="36"/>
      <c r="X6" s="30"/>
      <c r="Y6" s="33"/>
      <c r="Z6" s="45"/>
      <c r="AA6" s="30"/>
      <c r="AB6" s="30"/>
      <c r="AC6" s="30"/>
      <c r="AD6" s="31"/>
      <c r="AE6" s="30"/>
      <c r="AF6" s="84"/>
      <c r="AG6" s="36"/>
      <c r="AH6" s="83"/>
      <c r="AI6" s="18"/>
      <c r="AJ6" s="18"/>
      <c r="AK6" s="18"/>
      <c r="AL6" s="24"/>
      <c r="AM6" s="30"/>
      <c r="AN6" s="30"/>
      <c r="AO6" s="31"/>
      <c r="AP6" s="30"/>
      <c r="AQ6" s="30"/>
      <c r="AR6" s="31"/>
      <c r="AS6" s="36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/>
      <c r="C7" s="31"/>
      <c r="D7" s="45"/>
      <c r="E7" s="30"/>
      <c r="F7" s="30"/>
      <c r="G7" s="30"/>
      <c r="H7" s="31"/>
      <c r="I7" s="30"/>
      <c r="J7" s="84"/>
      <c r="K7" s="36"/>
      <c r="L7" s="83"/>
      <c r="M7" s="18"/>
      <c r="N7" s="18"/>
      <c r="O7" s="18"/>
      <c r="P7" s="24"/>
      <c r="Q7" s="30"/>
      <c r="R7" s="30"/>
      <c r="S7" s="31"/>
      <c r="T7" s="30"/>
      <c r="U7" s="30"/>
      <c r="V7" s="31"/>
      <c r="W7" s="36"/>
      <c r="X7" s="30"/>
      <c r="Y7" s="33"/>
      <c r="Z7" s="45"/>
      <c r="AA7" s="30"/>
      <c r="AB7" s="30"/>
      <c r="AC7" s="30"/>
      <c r="AD7" s="31"/>
      <c r="AE7" s="30"/>
      <c r="AF7" s="84"/>
      <c r="AG7" s="36"/>
      <c r="AH7" s="83"/>
      <c r="AI7" s="18"/>
      <c r="AJ7" s="18"/>
      <c r="AK7" s="18"/>
      <c r="AL7" s="24"/>
      <c r="AM7" s="30"/>
      <c r="AN7" s="30"/>
      <c r="AO7" s="31"/>
      <c r="AP7" s="30"/>
      <c r="AQ7" s="30"/>
      <c r="AR7" s="31"/>
      <c r="AS7" s="36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>
        <v>1998</v>
      </c>
      <c r="C8" s="31" t="s">
        <v>44</v>
      </c>
      <c r="D8" s="45" t="s">
        <v>45</v>
      </c>
      <c r="E8" s="30">
        <v>22</v>
      </c>
      <c r="F8" s="30">
        <v>1</v>
      </c>
      <c r="G8" s="30">
        <v>2</v>
      </c>
      <c r="H8" s="30">
        <v>6</v>
      </c>
      <c r="I8" s="30">
        <v>71</v>
      </c>
      <c r="J8" s="30"/>
      <c r="K8" s="36"/>
      <c r="L8" s="83"/>
      <c r="M8" s="18"/>
      <c r="N8" s="18"/>
      <c r="O8" s="18"/>
      <c r="Q8" s="30"/>
      <c r="R8" s="30"/>
      <c r="S8" s="31"/>
      <c r="T8" s="30"/>
      <c r="U8" s="30"/>
      <c r="V8" s="31"/>
      <c r="W8" s="36"/>
      <c r="X8" s="30"/>
      <c r="Y8" s="33"/>
      <c r="Z8" s="45"/>
      <c r="AA8" s="30"/>
      <c r="AB8" s="30"/>
      <c r="AC8" s="30"/>
      <c r="AD8" s="31"/>
      <c r="AE8" s="30"/>
      <c r="AF8" s="84"/>
      <c r="AG8" s="36"/>
      <c r="AH8" s="83"/>
      <c r="AI8" s="18"/>
      <c r="AJ8" s="18"/>
      <c r="AK8" s="18"/>
      <c r="AM8" s="30"/>
      <c r="AN8" s="30"/>
      <c r="AO8" s="31"/>
      <c r="AP8" s="30"/>
      <c r="AQ8" s="30"/>
      <c r="AR8" s="31"/>
      <c r="AS8" s="36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0"/>
      <c r="D9" s="34"/>
      <c r="E9" s="30"/>
      <c r="F9" s="30"/>
      <c r="G9" s="30"/>
      <c r="H9" s="31"/>
      <c r="I9" s="30"/>
      <c r="J9" s="84"/>
      <c r="K9" s="36"/>
      <c r="L9" s="83"/>
      <c r="M9" s="18"/>
      <c r="N9" s="18"/>
      <c r="O9" s="18"/>
      <c r="Q9" s="30"/>
      <c r="R9" s="30"/>
      <c r="S9" s="31"/>
      <c r="T9" s="30"/>
      <c r="U9" s="30"/>
      <c r="V9" s="31"/>
      <c r="W9" s="36"/>
      <c r="X9" s="30"/>
      <c r="Y9" s="33"/>
      <c r="Z9" s="45"/>
      <c r="AA9" s="30"/>
      <c r="AB9" s="30"/>
      <c r="AC9" s="30"/>
      <c r="AD9" s="31"/>
      <c r="AE9" s="30"/>
      <c r="AF9" s="84"/>
      <c r="AG9" s="36"/>
      <c r="AH9" s="83"/>
      <c r="AI9" s="18"/>
      <c r="AJ9" s="18"/>
      <c r="AK9" s="18"/>
      <c r="AM9" s="30"/>
      <c r="AN9" s="30"/>
      <c r="AO9" s="31"/>
      <c r="AP9" s="30"/>
      <c r="AQ9" s="30"/>
      <c r="AR9" s="31"/>
      <c r="AS9" s="36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/>
      <c r="C10" s="30"/>
      <c r="D10" s="34"/>
      <c r="E10" s="30"/>
      <c r="F10" s="30"/>
      <c r="G10" s="30"/>
      <c r="H10" s="31"/>
      <c r="I10" s="30"/>
      <c r="J10" s="84"/>
      <c r="K10" s="36"/>
      <c r="L10" s="83"/>
      <c r="M10" s="18"/>
      <c r="N10" s="16"/>
      <c r="O10" s="18"/>
      <c r="P10" s="24"/>
      <c r="Q10" s="30"/>
      <c r="R10" s="30"/>
      <c r="S10" s="31"/>
      <c r="T10" s="30"/>
      <c r="U10" s="30"/>
      <c r="V10" s="31"/>
      <c r="W10" s="36"/>
      <c r="X10" s="30">
        <v>2001</v>
      </c>
      <c r="Y10" s="30" t="s">
        <v>43</v>
      </c>
      <c r="Z10" s="45" t="s">
        <v>42</v>
      </c>
      <c r="AA10" s="30">
        <v>16</v>
      </c>
      <c r="AB10" s="30">
        <v>0</v>
      </c>
      <c r="AC10" s="30">
        <v>4</v>
      </c>
      <c r="AD10" s="30">
        <v>17</v>
      </c>
      <c r="AE10" s="30">
        <v>41</v>
      </c>
      <c r="AF10" s="35">
        <v>0.59419999999999995</v>
      </c>
      <c r="AG10" s="24">
        <v>69</v>
      </c>
      <c r="AH10" s="16"/>
      <c r="AI10" s="16"/>
      <c r="AJ10" s="16"/>
      <c r="AK10" s="18"/>
      <c r="AL10" s="24"/>
      <c r="AM10" s="30">
        <v>8</v>
      </c>
      <c r="AN10" s="30">
        <v>0</v>
      </c>
      <c r="AO10" s="30">
        <v>3</v>
      </c>
      <c r="AP10" s="30">
        <v>5</v>
      </c>
      <c r="AQ10" s="30">
        <v>18</v>
      </c>
      <c r="AR10" s="109">
        <v>0.439</v>
      </c>
      <c r="AS10" s="36">
        <v>41</v>
      </c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105" t="s">
        <v>65</v>
      </c>
      <c r="C11" s="106"/>
      <c r="D11" s="107"/>
      <c r="E11" s="88">
        <f>SUM(E4:E10)</f>
        <v>46</v>
      </c>
      <c r="F11" s="88">
        <f>SUM(F4:F10)</f>
        <v>2</v>
      </c>
      <c r="G11" s="88">
        <f>SUM(G4:G10)</f>
        <v>11</v>
      </c>
      <c r="H11" s="88">
        <f>SUM(H4:H10)</f>
        <v>22</v>
      </c>
      <c r="I11" s="88">
        <f>SUM(I4:I10)</f>
        <v>166</v>
      </c>
      <c r="J11" s="89"/>
      <c r="K11" s="76">
        <f>SUM(K4:K10)</f>
        <v>0</v>
      </c>
      <c r="L11" s="22"/>
      <c r="M11" s="20"/>
      <c r="N11" s="90"/>
      <c r="O11" s="91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46">
        <v>0</v>
      </c>
      <c r="W11" s="76">
        <f>SUM(W4:W10)</f>
        <v>0</v>
      </c>
      <c r="X11" s="16" t="s">
        <v>65</v>
      </c>
      <c r="Y11" s="17"/>
      <c r="Z11" s="15"/>
      <c r="AA11" s="88">
        <f>SUM(AA4:AA10)</f>
        <v>37</v>
      </c>
      <c r="AB11" s="88">
        <f>SUM(AB4:AB10)</f>
        <v>0</v>
      </c>
      <c r="AC11" s="88">
        <f>SUM(AC4:AC10)</f>
        <v>16</v>
      </c>
      <c r="AD11" s="88">
        <f>SUM(AD4:AD10)</f>
        <v>39</v>
      </c>
      <c r="AE11" s="88">
        <f>SUM(AE4:AE10)</f>
        <v>41</v>
      </c>
      <c r="AF11" s="89">
        <f>PRODUCT(AE11/AG11)</f>
        <v>0.59420289855072461</v>
      </c>
      <c r="AG11" s="76">
        <f>SUM(AG4:AG10)</f>
        <v>69</v>
      </c>
      <c r="AH11" s="22"/>
      <c r="AI11" s="20"/>
      <c r="AJ11" s="90"/>
      <c r="AK11" s="91"/>
      <c r="AL11" s="24"/>
      <c r="AM11" s="88">
        <f>SUM(AM4:AM10)</f>
        <v>8</v>
      </c>
      <c r="AN11" s="88">
        <f>SUM(AN4:AN10)</f>
        <v>0</v>
      </c>
      <c r="AO11" s="88">
        <f>SUM(AO4:AO10)</f>
        <v>3</v>
      </c>
      <c r="AP11" s="88">
        <f>SUM(AP4:AP10)</f>
        <v>5</v>
      </c>
      <c r="AQ11" s="88">
        <f>SUM(AQ4:AQ10)</f>
        <v>18</v>
      </c>
      <c r="AR11" s="89">
        <f>PRODUCT(AQ11/AS11)</f>
        <v>0.43902439024390244</v>
      </c>
      <c r="AS11" s="82">
        <f>SUM(AS4:AS10)</f>
        <v>41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36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36"/>
      <c r="X12" s="48"/>
      <c r="Y12" s="48"/>
      <c r="Z12" s="48"/>
      <c r="AA12" s="48"/>
      <c r="AB12" s="48"/>
      <c r="AC12" s="48"/>
      <c r="AD12" s="48"/>
      <c r="AE12" s="48"/>
      <c r="AF12" s="49"/>
      <c r="AG12" s="36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36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94" t="s">
        <v>64</v>
      </c>
      <c r="C13" s="95"/>
      <c r="D13" s="9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69</v>
      </c>
      <c r="O13" s="18" t="s">
        <v>70</v>
      </c>
      <c r="Q13" s="51"/>
      <c r="R13" s="51" t="s">
        <v>51</v>
      </c>
      <c r="S13" s="51"/>
      <c r="T13" s="48" t="s">
        <v>74</v>
      </c>
      <c r="U13" s="24"/>
      <c r="V13" s="36"/>
      <c r="W13" s="36"/>
      <c r="X13" s="93"/>
      <c r="Y13" s="93"/>
      <c r="Z13" s="93"/>
      <c r="AA13" s="93"/>
      <c r="AB13" s="93"/>
      <c r="AC13" s="48"/>
      <c r="AD13" s="48"/>
      <c r="AE13" s="48"/>
      <c r="AF13" s="48"/>
      <c r="AG13" s="48"/>
      <c r="AH13" s="48"/>
      <c r="AI13" s="48"/>
      <c r="AJ13" s="48"/>
      <c r="AK13" s="48"/>
      <c r="AM13" s="36"/>
      <c r="AN13" s="93"/>
      <c r="AO13" s="93"/>
      <c r="AP13" s="93"/>
      <c r="AQ13" s="93"/>
      <c r="AR13" s="93"/>
      <c r="AS13" s="9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97">
        <v>22</v>
      </c>
      <c r="F14" s="97">
        <v>0</v>
      </c>
      <c r="G14" s="97">
        <v>0</v>
      </c>
      <c r="H14" s="97">
        <v>3</v>
      </c>
      <c r="I14" s="97">
        <v>43</v>
      </c>
      <c r="J14" s="108">
        <v>0.50600000000000001</v>
      </c>
      <c r="K14" s="48">
        <f>PRODUCT(I14/J14)</f>
        <v>84.980237154150203</v>
      </c>
      <c r="L14" s="98">
        <f t="shared" ref="L14:L15" si="0">PRODUCT((F14+G14)/E14)</f>
        <v>0</v>
      </c>
      <c r="M14" s="98">
        <f t="shared" ref="M14:M15" si="1">PRODUCT(H14/E14)</f>
        <v>0.13636363636363635</v>
      </c>
      <c r="N14" s="98">
        <f t="shared" ref="N14:N15" si="2">PRODUCT((F14+G14+H14)/E14)</f>
        <v>0.13636363636363635</v>
      </c>
      <c r="O14" s="98">
        <f t="shared" ref="O14:O15" si="3">PRODUCT(I14/E14)</f>
        <v>1.9545454545454546</v>
      </c>
      <c r="Q14" s="51"/>
      <c r="R14" s="51"/>
      <c r="S14" s="51"/>
      <c r="T14" s="70" t="s">
        <v>75</v>
      </c>
      <c r="U14" s="48"/>
      <c r="V14" s="48"/>
      <c r="W14" s="48"/>
      <c r="X14" s="51"/>
      <c r="Y14" s="51"/>
      <c r="Z14" s="51"/>
      <c r="AA14" s="51"/>
      <c r="AB14" s="51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85" t="s">
        <v>56</v>
      </c>
      <c r="C15" s="86"/>
      <c r="D15" s="87"/>
      <c r="E15" s="97">
        <f>PRODUCT(E11+Q11)</f>
        <v>46</v>
      </c>
      <c r="F15" s="97">
        <f>PRODUCT(F11+R11)</f>
        <v>2</v>
      </c>
      <c r="G15" s="97">
        <f>PRODUCT(G11+S11)</f>
        <v>11</v>
      </c>
      <c r="H15" s="97">
        <f>PRODUCT(H11+T11)</f>
        <v>22</v>
      </c>
      <c r="I15" s="97">
        <f>PRODUCT(I11+U11)</f>
        <v>166</v>
      </c>
      <c r="J15" s="108">
        <v>0</v>
      </c>
      <c r="K15" s="48">
        <f>PRODUCT(K11+W11)</f>
        <v>0</v>
      </c>
      <c r="L15" s="98">
        <f t="shared" si="0"/>
        <v>0.28260869565217389</v>
      </c>
      <c r="M15" s="98">
        <f t="shared" si="1"/>
        <v>0.47826086956521741</v>
      </c>
      <c r="N15" s="98">
        <f t="shared" si="2"/>
        <v>0.76086956521739135</v>
      </c>
      <c r="O15" s="98">
        <f t="shared" si="3"/>
        <v>3.6086956521739131</v>
      </c>
      <c r="Q15" s="51"/>
      <c r="R15" s="51"/>
      <c r="S15" s="51"/>
      <c r="T15" s="70" t="s">
        <v>52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2" t="s">
        <v>63</v>
      </c>
      <c r="C16" s="92"/>
      <c r="D16" s="43"/>
      <c r="E16" s="97">
        <f>PRODUCT(AA11+AM11)</f>
        <v>45</v>
      </c>
      <c r="F16" s="97">
        <f>PRODUCT(AB11+AN11)</f>
        <v>0</v>
      </c>
      <c r="G16" s="97">
        <f>PRODUCT(AC11+AO11)</f>
        <v>19</v>
      </c>
      <c r="H16" s="97">
        <f>PRODUCT(AD11+AP11)</f>
        <v>44</v>
      </c>
      <c r="I16" s="97">
        <f>PRODUCT(AE11+AQ11)</f>
        <v>59</v>
      </c>
      <c r="J16" s="108">
        <f>PRODUCT(I16/K16)</f>
        <v>0.53636363636363638</v>
      </c>
      <c r="K16" s="24">
        <f>PRODUCT(AG11+AS11)</f>
        <v>110</v>
      </c>
      <c r="L16" s="98">
        <f>PRODUCT((F16+G16)/E16)</f>
        <v>0.42222222222222222</v>
      </c>
      <c r="M16" s="98">
        <f>PRODUCT(H16/E16)</f>
        <v>0.97777777777777775</v>
      </c>
      <c r="N16" s="98">
        <f>PRODUCT((F16+G16+H16)/E16)</f>
        <v>1.4</v>
      </c>
      <c r="O16" s="98">
        <f>PRODUCT(I16/24)</f>
        <v>2.4583333333333335</v>
      </c>
      <c r="Q16" s="51"/>
      <c r="R16" s="51"/>
      <c r="S16" s="48"/>
      <c r="T16" s="48" t="s">
        <v>54</v>
      </c>
      <c r="U16" s="24"/>
      <c r="V16" s="2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99" t="s">
        <v>65</v>
      </c>
      <c r="C17" s="100"/>
      <c r="D17" s="101"/>
      <c r="E17" s="97">
        <f>SUM(E14:E16)</f>
        <v>113</v>
      </c>
      <c r="F17" s="97">
        <f t="shared" ref="F17:I17" si="4">SUM(F14:F16)</f>
        <v>2</v>
      </c>
      <c r="G17" s="97">
        <f t="shared" si="4"/>
        <v>30</v>
      </c>
      <c r="H17" s="97">
        <f t="shared" si="4"/>
        <v>69</v>
      </c>
      <c r="I17" s="97">
        <f t="shared" si="4"/>
        <v>268</v>
      </c>
      <c r="J17" s="108">
        <v>0</v>
      </c>
      <c r="K17" s="48">
        <f>SUM(K14:K16)</f>
        <v>194.98023715415019</v>
      </c>
      <c r="L17" s="98">
        <f>PRODUCT((F17+G17)/E17)</f>
        <v>0.2831858407079646</v>
      </c>
      <c r="M17" s="98">
        <f>PRODUCT(H17/E17)</f>
        <v>0.61061946902654862</v>
      </c>
      <c r="N17" s="98">
        <f>PRODUCT((F17+G17+H17)/E17)</f>
        <v>0.89380530973451322</v>
      </c>
      <c r="O17" s="98">
        <f>PRODUCT(I17/92)</f>
        <v>2.9130434782608696</v>
      </c>
      <c r="Q17" s="24"/>
      <c r="R17" s="24"/>
      <c r="S17" s="24"/>
      <c r="T17" s="48" t="s">
        <v>53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H176" s="48"/>
      <c r="AI176" s="48"/>
      <c r="AJ176" s="48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H177" s="48"/>
      <c r="AI177" s="48"/>
      <c r="AJ177" s="48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H178" s="48"/>
      <c r="AI178" s="48"/>
      <c r="AJ178" s="48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H179" s="48"/>
      <c r="AI179" s="48"/>
      <c r="AJ179" s="48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H180" s="48"/>
      <c r="AI180" s="48"/>
      <c r="AJ180" s="48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H181" s="48"/>
      <c r="AI181" s="48"/>
      <c r="AJ181" s="48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H182" s="24"/>
      <c r="AI182" s="24"/>
      <c r="AJ182" s="24"/>
      <c r="AK182" s="24"/>
      <c r="AL182" s="24"/>
    </row>
    <row r="183" spans="12:38" x14ac:dyDescent="0.25"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</row>
    <row r="184" spans="12:38" x14ac:dyDescent="0.25"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</row>
    <row r="185" spans="12:38" x14ac:dyDescent="0.25"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</row>
    <row r="186" spans="12:38" x14ac:dyDescent="0.25"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</row>
    <row r="187" spans="12:38" x14ac:dyDescent="0.25"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</row>
    <row r="188" spans="12:38" x14ac:dyDescent="0.25"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</row>
    <row r="189" spans="12:38" x14ac:dyDescent="0.25"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</row>
    <row r="190" spans="12:38" x14ac:dyDescent="0.25"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</row>
  </sheetData>
  <sortState ref="B4:I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2021-11-09T15:39:14Z</dcterms:modified>
</cp:coreProperties>
</file>